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m-sumand\Documents\Desktop\"/>
    </mc:Choice>
  </mc:AlternateContent>
  <bookViews>
    <workbookView xWindow="0" yWindow="0" windowWidth="28800" windowHeight="12420" activeTab="1"/>
  </bookViews>
  <sheets>
    <sheet name="Sheet1" sheetId="1" r:id="rId1"/>
    <sheet name="Pivo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" i="1" l="1"/>
  <c r="P2" i="1"/>
  <c r="M2" i="1" s="1"/>
  <c r="O2" i="1"/>
  <c r="N2" i="1"/>
  <c r="L2" i="1"/>
  <c r="K2" i="1"/>
  <c r="J2" i="1"/>
  <c r="H2" i="1"/>
  <c r="I2" i="1" l="1"/>
</calcChain>
</file>

<file path=xl/sharedStrings.xml><?xml version="1.0" encoding="utf-8"?>
<sst xmlns="http://schemas.openxmlformats.org/spreadsheetml/2006/main" count="42" uniqueCount="39">
  <si>
    <t>Invoice</t>
  </si>
  <si>
    <t>Date</t>
  </si>
  <si>
    <t>File</t>
  </si>
  <si>
    <t>GCI</t>
  </si>
  <si>
    <t>Name</t>
  </si>
  <si>
    <t>Credit limit</t>
  </si>
  <si>
    <t>Balance</t>
  </si>
  <si>
    <t>30 Days</t>
  </si>
  <si>
    <t>31-45 Days</t>
  </si>
  <si>
    <t>46-60 Days</t>
  </si>
  <si>
    <t>61-90 Days</t>
  </si>
  <si>
    <t>91-120 Days</t>
  </si>
  <si>
    <t>&gt;120 Days</t>
  </si>
  <si>
    <t>&gt;60 Days</t>
  </si>
  <si>
    <t>&gt; 75 Days</t>
  </si>
  <si>
    <t>Days</t>
  </si>
  <si>
    <t>Ar Date</t>
  </si>
  <si>
    <t>Dept</t>
  </si>
  <si>
    <t>Branch</t>
  </si>
  <si>
    <t>Foreign Balance</t>
  </si>
  <si>
    <t>Foreign Currency</t>
  </si>
  <si>
    <t>Tax Invoice</t>
  </si>
  <si>
    <t>HBL</t>
  </si>
  <si>
    <t>E2C1105018</t>
  </si>
  <si>
    <t>22C0309225</t>
  </si>
  <si>
    <t>G1972729</t>
  </si>
  <si>
    <t>3M ELECTRO &amp; COMMUNICATION IND</t>
  </si>
  <si>
    <t>AI</t>
  </si>
  <si>
    <t>BLR</t>
  </si>
  <si>
    <t>Sum of Balance</t>
  </si>
  <si>
    <t>Sum of 30 Days</t>
  </si>
  <si>
    <t>Sum of 31-45 Days</t>
  </si>
  <si>
    <t>Sum of 46-60 Days</t>
  </si>
  <si>
    <t>Sum of 61-90 Days</t>
  </si>
  <si>
    <t>Sum of 91-120 Days</t>
  </si>
  <si>
    <t>Sum of &gt;120 Days</t>
  </si>
  <si>
    <t>Sum of &gt;60 Days</t>
  </si>
  <si>
    <t>G0552333</t>
  </si>
  <si>
    <t>HONEYWELL AUTOMATION INDIA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</si>
</sst>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2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5" fontId="3" fillId="0" borderId="1" xfId="0" applyNumberFormat="1" applyFont="1" applyBorder="1" applyAlignment="1">
      <alignment horizontal="center"/>
    </xf>
    <xf numFmtId="38" fontId="3" fillId="0" borderId="1" xfId="0" applyNumberFormat="1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0" fontId="1" fillId="3" borderId="0" xfId="0" applyFont="1" applyFill="1"/>
    <xf numFmtId="0" fontId="1" fillId="3" borderId="2" xfId="0" applyFont="1" applyFill="1" applyBorder="1"/>
    <xf numFmtId="0" fontId="1" fillId="0" borderId="2" xfId="0" applyFont="1" applyBorder="1"/>
    <xf numFmtId="0" fontId="1" fillId="0" borderId="0" xfId="0" applyFon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D1" sqref="D1"/>
    </sheetView>
  </sheetViews>
  <sheetFormatPr defaultRowHeight="15" x14ac:dyDescent="0.25"/>
  <cols>
    <col min="1" max="1" width="10.140625" bestFit="1" customWidth="1"/>
    <col min="2" max="2" width="8.42578125" bestFit="1" customWidth="1"/>
    <col min="3" max="3" width="10.140625" bestFit="1" customWidth="1"/>
    <col min="4" max="4" width="8.7109375" bestFit="1" customWidth="1"/>
    <col min="5" max="5" width="29" bestFit="1" customWidth="1"/>
    <col min="6" max="6" width="11" bestFit="1" customWidth="1"/>
    <col min="7" max="8" width="8" bestFit="1" customWidth="1"/>
    <col min="9" max="11" width="10.7109375" bestFit="1" customWidth="1"/>
    <col min="12" max="12" width="11.7109375" bestFit="1" customWidth="1"/>
    <col min="13" max="13" width="10" bestFit="1" customWidth="1"/>
    <col min="14" max="14" width="9" bestFit="1" customWidth="1"/>
    <col min="15" max="15" width="9.5703125" bestFit="1" customWidth="1"/>
    <col min="16" max="16" width="5.42578125" bestFit="1" customWidth="1"/>
    <col min="17" max="17" width="9" bestFit="1" customWidth="1"/>
    <col min="18" max="18" width="5.42578125" bestFit="1" customWidth="1"/>
    <col min="19" max="19" width="7.140625" bestFit="1" customWidth="1"/>
    <col min="20" max="20" width="15" bestFit="1" customWidth="1"/>
    <col min="21" max="21" width="15.7109375" bestFit="1" customWidth="1"/>
    <col min="22" max="22" width="10.85546875" bestFit="1" customWidth="1"/>
    <col min="23" max="23" width="10.14062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2" t="s">
        <v>23</v>
      </c>
      <c r="B2" s="3">
        <v>42745</v>
      </c>
      <c r="C2" s="2" t="s">
        <v>24</v>
      </c>
      <c r="D2" s="2" t="s">
        <v>25</v>
      </c>
      <c r="E2" s="2" t="s">
        <v>26</v>
      </c>
      <c r="F2" s="2">
        <v>200000</v>
      </c>
      <c r="G2" s="4">
        <v>16392</v>
      </c>
      <c r="H2" s="4">
        <f t="shared" ref="H2" si="0">IF(P2&lt;=30,G2,0)</f>
        <v>0</v>
      </c>
      <c r="I2" s="4">
        <f t="shared" ref="I2" si="1">IF(AND(P2&gt;30,P2&lt;=45),G2,0)</f>
        <v>0</v>
      </c>
      <c r="J2" s="4">
        <f t="shared" ref="J2" si="2">IF(AND(P2&gt;45,P2&lt;=60),G2,0)</f>
        <v>0</v>
      </c>
      <c r="K2" s="4">
        <f t="shared" ref="K2" si="3">IF(AND(P2&gt;60,P2&lt;=90),G2,0)</f>
        <v>16392</v>
      </c>
      <c r="L2" s="4">
        <f t="shared" ref="L2" si="4">IF(AND(P2&gt;90,P2&lt;=120),G2,0)</f>
        <v>0</v>
      </c>
      <c r="M2" s="4">
        <f t="shared" ref="M2" si="5">IF(P2&gt;120,G2,0)</f>
        <v>0</v>
      </c>
      <c r="N2" s="4">
        <f t="shared" ref="N2" si="6">IF(P2&gt;60,G2,0)</f>
        <v>16392</v>
      </c>
      <c r="O2" s="4">
        <f t="shared" ref="O2" si="7">IF(P2&gt;75,G2,0)</f>
        <v>16392</v>
      </c>
      <c r="P2" s="5">
        <f t="shared" ref="P2" si="8">Q2-B2</f>
        <v>80</v>
      </c>
      <c r="Q2" s="3">
        <v>42825</v>
      </c>
      <c r="R2" s="2" t="s">
        <v>27</v>
      </c>
      <c r="S2" s="2" t="s">
        <v>28</v>
      </c>
      <c r="T2" s="2"/>
      <c r="U2" s="2"/>
      <c r="V2" s="2"/>
      <c r="W2" s="2" t="str">
        <f>"4440062661"</f>
        <v>4440062661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"/>
  <sheetViews>
    <sheetView tabSelected="1" workbookViewId="0">
      <selection activeCell="B8" sqref="B8"/>
    </sheetView>
  </sheetViews>
  <sheetFormatPr defaultRowHeight="15" x14ac:dyDescent="0.25"/>
  <cols>
    <col min="1" max="1" width="9.42578125" bestFit="1" customWidth="1"/>
    <col min="2" max="2" width="35.140625" bestFit="1" customWidth="1"/>
    <col min="3" max="3" width="11" bestFit="1" customWidth="1"/>
    <col min="4" max="4" width="14.5703125" bestFit="1" customWidth="1"/>
    <col min="5" max="5" width="14.28515625" bestFit="1" customWidth="1"/>
    <col min="6" max="8" width="17" bestFit="1" customWidth="1"/>
    <col min="9" max="9" width="18.140625" bestFit="1" customWidth="1"/>
    <col min="10" max="10" width="16.28515625" bestFit="1" customWidth="1"/>
    <col min="11" max="11" width="15.28515625" bestFit="1" customWidth="1"/>
  </cols>
  <sheetData>
    <row r="2" spans="1:1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 t="s">
        <v>3</v>
      </c>
      <c r="B3" s="1" t="s">
        <v>4</v>
      </c>
      <c r="C3" s="1" t="s">
        <v>5</v>
      </c>
      <c r="D3" s="7" t="s">
        <v>29</v>
      </c>
      <c r="E3" s="7" t="s">
        <v>30</v>
      </c>
      <c r="F3" s="7" t="s">
        <v>31</v>
      </c>
      <c r="G3" s="7" t="s">
        <v>32</v>
      </c>
      <c r="H3" s="7" t="s">
        <v>33</v>
      </c>
      <c r="I3" s="7" t="s">
        <v>34</v>
      </c>
      <c r="J3" s="7" t="s">
        <v>35</v>
      </c>
      <c r="K3" s="7" t="s">
        <v>36</v>
      </c>
    </row>
    <row r="4" spans="1:11" x14ac:dyDescent="0.25">
      <c r="A4" s="8" t="s">
        <v>37</v>
      </c>
      <c r="B4" s="9" t="s">
        <v>38</v>
      </c>
      <c r="C4">
        <v>20000000</v>
      </c>
      <c r="D4" s="10">
        <v>9956775</v>
      </c>
      <c r="E4" s="10">
        <v>1454210</v>
      </c>
      <c r="F4" s="10">
        <v>1270157</v>
      </c>
      <c r="G4" s="10">
        <v>1517747</v>
      </c>
      <c r="H4" s="10">
        <v>3926088</v>
      </c>
      <c r="I4" s="10">
        <v>1373640</v>
      </c>
      <c r="J4" s="10">
        <v>414933</v>
      </c>
      <c r="K4" s="10">
        <v>5714661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Pivot</vt:lpstr>
    </vt:vector>
  </TitlesOfParts>
  <Company>Expeditors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 Devadiga</dc:creator>
  <cp:lastModifiedBy>Suman Devadiga</cp:lastModifiedBy>
  <dcterms:created xsi:type="dcterms:W3CDTF">2017-04-03T06:51:57Z</dcterms:created>
  <dcterms:modified xsi:type="dcterms:W3CDTF">2017-04-03T06:54:50Z</dcterms:modified>
</cp:coreProperties>
</file>